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4682AD5B-2002-4655-A821-D72463B5F89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<sst xmlns="http://schemas.openxmlformats.org/spreadsheetml/2006/main" count="55" uniqueCount="44">
  <si>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</si>
  <si>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</si>
  <si>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</si>
  <si>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</si>
  <si>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</si>
  <si>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</si>
  <si>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</si>
  <si>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</si>
  <si>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</si>
  <si>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</si>
  <si>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</si>
  <si>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</si>
  <si>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</si>
  <si>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</si>
  <si>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</si>
  <si>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</si>
  <si>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</si>
  <si>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</si>
  <si>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</si>
  <si>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</si>
  <si>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</si>
  <si>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</si>
  <si>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</si>
  <si>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</si>
  <si>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</si>
  <si>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</si>
  <si>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</si>
  <si>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</si>
  <si>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</si>
  <si>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</si>
  <si>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</si>
  <si>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</si>
  <si>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</si>
  <si>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</si>
  <si>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</si>
  <si>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</si>
  <si>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</si>
  <si>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BATMAN - DİYARBAKIR SEFERİ</t>
  </si>
  <si>
    <t>İÇKA DEMİR ÇELİK</t>
  </si>
  <si>
    <t>ARSLAN METAL</t>
  </si>
  <si>
    <t>BİLKAR PROFİL</t>
  </si>
  <si>
    <t>YALÇINKAYA DEMİR ÇELİK</t>
  </si>
  <si>
    <t>14,08,2023</t>
  </si>
  <si>
    <t>METİN ERİN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</si>
</sst>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5" sqref="I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37</v>
      </c>
      <c r="F2" s="53"/>
      <c r="G2" s="53"/>
      <c r="H2" s="53"/>
      <c r="I2" s="53"/>
      <c r="J2" s="53"/>
      <c r="K2" s="3" t="s">
        <v>3</v>
      </c>
      <c r="L2" s="4">
        <f ca="1">TODAY()</f>
        <v>45154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38</v>
      </c>
      <c r="B5" s="45"/>
      <c r="C5" s="10" t="s">
        <v>42</v>
      </c>
      <c r="D5" s="11"/>
      <c r="E5" s="12">
        <v>8000</v>
      </c>
      <c r="F5" s="1"/>
      <c r="G5" s="13" t="str">
        <f t="shared" ref="G5:G6" si="0">IF(A5="","",(A5))</f>
        <v>İÇKA DEMİR ÇELİK</v>
      </c>
      <c r="H5" s="12"/>
      <c r="I5" s="12">
        <v>8000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 t="s">
        <v>39</v>
      </c>
      <c r="B6" s="45"/>
      <c r="C6" s="10" t="s">
        <v>42</v>
      </c>
      <c r="D6" s="11"/>
      <c r="E6" s="12">
        <v>14800</v>
      </c>
      <c r="F6" s="1"/>
      <c r="G6" s="13" t="str">
        <f t="shared" si="0"/>
        <v>ARSLAN METAL</v>
      </c>
      <c r="H6" s="12"/>
      <c r="I6" s="12">
        <v>14800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 t="s">
        <v>40</v>
      </c>
      <c r="B7" s="45"/>
      <c r="C7" s="10" t="s">
        <v>42</v>
      </c>
      <c r="D7" s="11"/>
      <c r="E7" s="12">
        <v>29400</v>
      </c>
      <c r="F7" s="1"/>
      <c r="G7" s="13" t="str">
        <f>IF(A7="","",(A7))</f>
        <v>BİLKAR PROFİL</v>
      </c>
      <c r="H7" s="12">
        <v>15400</v>
      </c>
      <c r="I7" s="12"/>
      <c r="J7" s="12"/>
      <c r="K7" s="12">
        <f t="shared" si="1"/>
        <v>14000</v>
      </c>
      <c r="L7" s="11"/>
      <c r="M7" s="1"/>
      <c r="N7" s="28">
        <v>200</v>
      </c>
      <c r="O7" s="29"/>
      <c r="P7" s="28">
        <v>50</v>
      </c>
      <c r="Q7" s="29"/>
      <c r="R7" s="31">
        <f>N7*P7</f>
        <v>10000</v>
      </c>
      <c r="S7" s="1"/>
      <c r="T7" s="1"/>
      <c r="U7" s="1"/>
      <c r="V7" s="1"/>
      <c r="W7" s="1"/>
      <c r="X7" s="1"/>
    </row>
    <row r="8" spans="1:24" x14ac:dyDescent="0.25">
      <c r="A8" s="44" t="s">
        <v>41</v>
      </c>
      <c r="B8" s="45"/>
      <c r="C8" s="10" t="s">
        <v>42</v>
      </c>
      <c r="D8" s="11"/>
      <c r="E8" s="12">
        <v>160000</v>
      </c>
      <c r="F8" s="1"/>
      <c r="G8" s="13" t="str">
        <f t="shared" ref="G8:G19" si="2">IF(A8="","",(A8))</f>
        <v>YALÇINKAYA DEMİR ÇELİK</v>
      </c>
      <c r="H8" s="12"/>
      <c r="I8" s="12"/>
      <c r="J8" s="12"/>
      <c r="K8" s="12">
        <f t="shared" si="1"/>
        <v>160000</v>
      </c>
      <c r="L8" s="11"/>
      <c r="M8" s="1"/>
      <c r="N8" s="28">
        <v>100</v>
      </c>
      <c r="O8" s="1"/>
      <c r="P8" s="28">
        <v>9</v>
      </c>
      <c r="Q8" s="1"/>
      <c r="R8" s="31">
        <f t="shared" ref="R8:R12" si="3">N8*P8</f>
        <v>900</v>
      </c>
      <c r="S8" s="1"/>
      <c r="T8" s="1"/>
      <c r="U8" s="1"/>
      <c r="V8" s="1"/>
      <c r="W8" s="1"/>
      <c r="X8" s="1"/>
    </row>
    <row r="9" spans="1:24" x14ac:dyDescent="0.25">
      <c r="A9" s="44" t="s">
        <v>43</v>
      </c>
      <c r="B9" s="45"/>
      <c r="C9" s="10" t="s">
        <v>42</v>
      </c>
      <c r="D9" s="11"/>
      <c r="E9" s="12">
        <v>5341</v>
      </c>
      <c r="F9" s="1"/>
      <c r="G9" s="13" t="str">
        <f t="shared" si="2"/>
        <v>METİN ERİN</v>
      </c>
      <c r="H9" s="12"/>
      <c r="I9" s="12">
        <v>5341</v>
      </c>
      <c r="J9" s="12"/>
      <c r="K9" s="12">
        <f t="shared" si="1"/>
        <v>0</v>
      </c>
      <c r="L9" s="11"/>
      <c r="M9" s="1"/>
      <c r="N9" s="28">
        <v>50</v>
      </c>
      <c r="O9" s="1"/>
      <c r="P9" s="28">
        <v>3</v>
      </c>
      <c r="Q9" s="1"/>
      <c r="R9" s="31">
        <f t="shared" si="3"/>
        <v>150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2</v>
      </c>
      <c r="Q10" s="1"/>
      <c r="R10" s="31">
        <f t="shared" si="3"/>
        <v>40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3</v>
      </c>
      <c r="Q11" s="1"/>
      <c r="R11" s="31">
        <f t="shared" si="3"/>
        <v>30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11120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3920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217541</v>
      </c>
      <c r="F22" s="1"/>
      <c r="G22" s="17" t="s">
        <v>17</v>
      </c>
      <c r="H22" s="18">
        <f>SUM(H5:H21)</f>
        <v>19320</v>
      </c>
      <c r="I22" s="18">
        <f>SUM(I5:I21)</f>
        <v>28141</v>
      </c>
      <c r="J22" s="18">
        <f>SUM(J5:J21)</f>
        <v>0</v>
      </c>
      <c r="K22" s="18">
        <f>SUM(K5:K21)</f>
        <v>174000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324305</v>
      </c>
      <c r="D25" s="19">
        <v>326237</v>
      </c>
      <c r="E25" s="20">
        <f>IF(C25="","",SUM(D25-C25))</f>
        <v>1932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7862</v>
      </c>
      <c r="D26" s="22"/>
      <c r="E26" s="21">
        <f>IF(C26="","",SUM(C26/E25))</f>
        <v>4.0693581780538306</v>
      </c>
      <c r="F26" s="1"/>
      <c r="G26" s="11" t="s">
        <v>26</v>
      </c>
      <c r="H26" s="12">
        <v>7862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8200</v>
      </c>
      <c r="D27" s="22"/>
      <c r="E27" s="23">
        <f>SUM(C27/E22)</f>
        <v>3.7694043881383282E-2</v>
      </c>
      <c r="F27" s="1"/>
      <c r="G27" s="11" t="s">
        <v>28</v>
      </c>
      <c r="H27" s="12">
        <v>338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8200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11120</v>
      </c>
      <c r="D36" s="1"/>
      <c r="E36" s="1"/>
      <c r="F36" s="1"/>
      <c r="G36" s="27" t="s">
        <v>32</v>
      </c>
      <c r="H36" s="16">
        <f>IF(H33="","",SUM(H22-H33))</f>
        <v>11120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2023-08-16T05:53:55Z</cp:lastPrinted>
  <dcterms:created xsi:type="dcterms:W3CDTF">2022-08-24T05:29:34Z</dcterms:created>
  <dcterms:modified xsi:type="dcterms:W3CDTF">2023-08-16T11:12:47Z</dcterms:modified>
</cp:coreProperties>
</file>